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nung (2568)\พนักงานมหาวิทยาลัย (แผ่นดิน)\เลื่อนเงินเดือนพนักงาน 1 ต.ค. 68\เวียนพนักงานราชการ (1 ต.ค. 68)\5. พนักงานราชการ (เงินรายได้)\"/>
    </mc:Choice>
  </mc:AlternateContent>
  <xr:revisionPtr revIDLastSave="0" documentId="13_ncr:1_{C79CF629-9438-489F-9106-0DE77562AA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ลค." sheetId="6" r:id="rId1"/>
    <sheet name="สลค." sheetId="7" r:id="rId2"/>
    <sheet name="Sheet2" sheetId="2" r:id="rId3"/>
    <sheet name="Sheet3" sheetId="3" r:id="rId4"/>
  </sheets>
  <definedNames>
    <definedName name="_xlnm._FilterDatabase" localSheetId="0" hidden="1">ลค.!$A$1:$AI$30</definedName>
    <definedName name="_xlnm.Print_Titles" localSheetId="0">ลค.!$3:$10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6" l="1"/>
  <c r="L23" i="6"/>
  <c r="M23" i="6" s="1"/>
  <c r="O23" i="6"/>
  <c r="P23" i="6" s="1"/>
  <c r="Q23" i="6" s="1"/>
  <c r="Z23" i="6" s="1"/>
  <c r="L13" i="6" l="1"/>
  <c r="L14" i="6"/>
  <c r="M14" i="6" s="1"/>
  <c r="L15" i="6"/>
  <c r="M15" i="6" s="1"/>
  <c r="L16" i="6"/>
  <c r="M16" i="6" s="1"/>
  <c r="L17" i="6"/>
  <c r="M17" i="6" s="1"/>
  <c r="L18" i="6"/>
  <c r="M18" i="6" s="1"/>
  <c r="L19" i="6"/>
  <c r="M19" i="6" s="1"/>
  <c r="L20" i="6"/>
  <c r="M20" i="6" s="1"/>
  <c r="L21" i="6"/>
  <c r="M21" i="6" s="1"/>
  <c r="L22" i="6"/>
  <c r="M22" i="6" s="1"/>
  <c r="L12" i="6"/>
  <c r="O22" i="6"/>
  <c r="P22" i="6" s="1"/>
  <c r="Q22" i="6" s="1"/>
  <c r="Z22" i="6" s="1"/>
  <c r="O21" i="6"/>
  <c r="P21" i="6" s="1"/>
  <c r="Q21" i="6" s="1"/>
  <c r="Z21" i="6" s="1"/>
  <c r="O20" i="6"/>
  <c r="P20" i="6" s="1"/>
  <c r="Q20" i="6" s="1"/>
  <c r="Z20" i="6" s="1"/>
  <c r="O19" i="6"/>
  <c r="P19" i="6" s="1"/>
  <c r="Q19" i="6" s="1"/>
  <c r="Z19" i="6" s="1"/>
  <c r="O17" i="6"/>
  <c r="P17" i="6" s="1"/>
  <c r="Q17" i="6" s="1"/>
  <c r="Z17" i="6" s="1"/>
  <c r="O16" i="6"/>
  <c r="P16" i="6" s="1"/>
  <c r="Q16" i="6" s="1"/>
  <c r="Z16" i="6" s="1"/>
  <c r="O15" i="6" l="1"/>
  <c r="P15" i="6" s="1"/>
  <c r="Q15" i="6" s="1"/>
  <c r="Z15" i="6" s="1"/>
  <c r="O18" i="6"/>
  <c r="P18" i="6" s="1"/>
  <c r="Q18" i="6" s="1"/>
  <c r="Z18" i="6" s="1"/>
  <c r="O12" i="6"/>
  <c r="P12" i="6" s="1"/>
  <c r="O13" i="6"/>
  <c r="P13" i="6" s="1"/>
  <c r="Q13" i="6" s="1"/>
  <c r="Z13" i="6" s="1"/>
  <c r="O14" i="6"/>
  <c r="P14" i="6" s="1"/>
  <c r="Q14" i="6" s="1"/>
  <c r="Z14" i="6" s="1"/>
  <c r="P24" i="6" l="1"/>
  <c r="Q12" i="6"/>
  <c r="Z12" i="6" s="1"/>
  <c r="G25" i="6"/>
  <c r="M13" i="6"/>
  <c r="M12" i="6"/>
  <c r="G26" i="6" l="1"/>
  <c r="G27" i="6" s="1"/>
</calcChain>
</file>

<file path=xl/sharedStrings.xml><?xml version="1.0" encoding="utf-8"?>
<sst xmlns="http://schemas.openxmlformats.org/spreadsheetml/2006/main" count="159" uniqueCount="97">
  <si>
    <t>ตำแหน่ง</t>
  </si>
  <si>
    <t>กลุ่มงาน</t>
  </si>
  <si>
    <t>ระดับการประเมิน</t>
  </si>
  <si>
    <t>วงเงินคงเหลือ</t>
  </si>
  <si>
    <t>ลำดับที่</t>
  </si>
  <si>
    <t>ชื่อ - นามสกุล</t>
  </si>
  <si>
    <t>เลขที่ตำแหน่ง</t>
  </si>
  <si>
    <t>จำนวนเงินที่ได้เลื่อนจริง</t>
  </si>
  <si>
    <t>ข้อมูลการลา</t>
  </si>
  <si>
    <t>ลาป่วย</t>
  </si>
  <si>
    <t>ลากิจ</t>
  </si>
  <si>
    <t>ขาด</t>
  </si>
  <si>
    <t>สาย</t>
  </si>
  <si>
    <t>(วัน)</t>
  </si>
  <si>
    <t>(1)</t>
  </si>
  <si>
    <t>(2)</t>
  </si>
  <si>
    <t>(3)</t>
  </si>
  <si>
    <t>(4)</t>
  </si>
  <si>
    <t>(5)</t>
  </si>
  <si>
    <t>(6)</t>
  </si>
  <si>
    <t>(7)</t>
  </si>
  <si>
    <t>วงเงินเลื่อนร้อยละ 4</t>
  </si>
  <si>
    <t>วัน เดือน ปี ที่จัดจ้าง</t>
  </si>
  <si>
    <t>(8)</t>
  </si>
  <si>
    <t>จำนวนเงินที่ใช้เลื่อนค่าตอบแทน (บาท)</t>
  </si>
  <si>
    <t>เหตุผล : กรณีไม่ได้เลื่อนค่าตอบแทน (ระบุเหตุทุกราย)</t>
  </si>
  <si>
    <t>ไม่ได้เลื่อนค่าตอบแทน</t>
  </si>
  <si>
    <t>ได้เลื่อนค่าตอบแทน</t>
  </si>
  <si>
    <t>แบบแสดงรายละเอียดการพิจารณาเลื่อนค่าตอบแทนพนักงานราชการ</t>
  </si>
  <si>
    <t>(9) = [(7)x(8)]/100</t>
  </si>
  <si>
    <t>(10) = (7)+(9)</t>
  </si>
  <si>
    <t>แบบสรุปการพิจารณาเลื่อนค่าตอบแทนพนักงานราชการ</t>
  </si>
  <si>
    <t>สังกัด.....................................................................................................................................................</t>
  </si>
  <si>
    <t>จำนวนพนักงานราชการ</t>
  </si>
  <si>
    <t>ค่าตอบแทนรวม</t>
  </si>
  <si>
    <t>วงเงินเลื่อน</t>
  </si>
  <si>
    <t>ที่</t>
  </si>
  <si>
    <t>หน่วยงาน</t>
  </si>
  <si>
    <t>ที่มีคนครอง</t>
  </si>
  <si>
    <t>ค่าตอบแทนร้อยละ 4</t>
  </si>
  <si>
    <t>(บาท)</t>
  </si>
  <si>
    <t>ดีเด่น</t>
  </si>
  <si>
    <t>ดีมาก</t>
  </si>
  <si>
    <t>ดี</t>
  </si>
  <si>
    <t>พอใช้</t>
  </si>
  <si>
    <t>ต้องปรับปรุง</t>
  </si>
  <si>
    <t>(คน)</t>
  </si>
  <si>
    <t>95 - 100</t>
  </si>
  <si>
    <t>85 - 94</t>
  </si>
  <si>
    <t>75 - 84</t>
  </si>
  <si>
    <t>65 - 74</t>
  </si>
  <si>
    <t>ต่ำกว่า 65</t>
  </si>
  <si>
    <t>รวม</t>
  </si>
  <si>
    <t>คะแนนการประเมิน (เฉลี่ย 2 ครั้ง)</t>
  </si>
  <si>
    <t>พนักงานราชการ (เงินรายได้)</t>
  </si>
  <si>
    <t>ณ 1 ก.ย. 68</t>
  </si>
  <si>
    <t>วงเงินที่ใช้เลื่อนจริง ณ 1 ตุลาคม 2568</t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</si>
  <si>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</si>
  <si>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</si>
  <si>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</si>
  <si>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</si>
  <si>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</si>
  <si>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ผลการประเมินการปฏิบัติงาน</t>
  </si>
  <si>
    <t>ร้อยละ</t>
  </si>
  <si>
    <t>ค่าตอบแทน</t>
  </si>
  <si>
    <t>คะแนนผลสัมฤทธิ์</t>
  </si>
  <si>
    <t>คะแนนพฤติกรรม</t>
  </si>
  <si>
    <t>การเลื่อน</t>
  </si>
  <si>
    <t>ขั้นสูง</t>
  </si>
  <si>
    <t xml:space="preserve">ของงาน </t>
  </si>
  <si>
    <t xml:space="preserve">การปฏิบัติงาน </t>
  </si>
  <si>
    <t>(ร้อยละ 80)</t>
  </si>
  <si>
    <t>(ร้อยละ 20)</t>
  </si>
  <si>
    <t>ไม่เกินร้อยละ 6</t>
  </si>
  <si>
    <t>ห้ามติดลบ</t>
  </si>
  <si>
    <t>ค่าตอบแทนขั้นสูง</t>
  </si>
  <si>
    <t>หมายเหตุ 1</t>
  </si>
  <si>
    <t>หมายเหตุ 2</t>
  </si>
  <si>
    <t>CITIZENID</t>
  </si>
  <si>
    <t>งาน</t>
  </si>
  <si>
    <t>ภาค</t>
  </si>
  <si>
    <t>คณะ</t>
  </si>
  <si>
    <t>สถานะ</t>
  </si>
  <si>
    <t>มหาวิทยาลัยนเรศวร</t>
  </si>
  <si>
    <t>(ใส่ข้อมูล ลำดับที่ 1)</t>
  </si>
  <si>
    <t>(ใส่ข้อมูล ลำดับที่ 2)</t>
  </si>
  <si>
    <t>(ใส่ข้อมูล ลำดับที่ 3)</t>
  </si>
  <si>
    <t>(ใส่ข้อมูล ลำดับที่ 4)</t>
  </si>
  <si>
    <t>-</t>
  </si>
  <si>
    <t>การพิจารณาเลื่อนค่าตอบแทน ในวันที่ 1 ตุลาคม 2569</t>
  </si>
  <si>
    <t>รอบที่ 1 (1 ต.ค. 68 - 31 มี.ค .69)</t>
  </si>
  <si>
    <t>รอบที่ 2 (1 เม.ย. 69 - 30 ก.ย. 69)</t>
  </si>
  <si>
    <t>ค่าตอบแทน ณ 1 ก.ย. 69</t>
  </si>
  <si>
    <t>ค่าตอบแทนใหม่  ณ 1 ต.ค. 69</t>
  </si>
  <si>
    <t>ตั้งแต่วันที่ 1 ต.ค. 68 - 30 ก.ย. 69</t>
  </si>
  <si>
    <t>เงินเดือนรวม ณ 1 ก.ย. 69</t>
  </si>
  <si>
    <t>เงินที่ใช้เลื่อน ณ 1 ต.ค.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</si>
</sst>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70000]d/mm/yyyy;@"/>
  </numFmts>
  <fonts count="19">
    <font>
      <sz val="11"/>
      <color theme="1"/>
      <name val="Calibri"/>
      <family val="2"/>
      <charset val="222"/>
      <scheme val="minor"/>
    </font>
    <font>
      <sz val="10"/>
      <color indexed="8"/>
      <name val="Tahoma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0"/>
      <color indexed="8"/>
      <name val="Tahoma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rgb="FFFF0000"/>
      <name val="TH SarabunPSK"/>
      <family val="2"/>
    </font>
    <font>
      <sz val="14"/>
      <name val="Wingdings 2"/>
      <family val="1"/>
      <charset val="2"/>
    </font>
    <font>
      <b/>
      <u/>
      <sz val="14"/>
      <color indexed="6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</cellStyleXfs>
  <cellXfs count="137">
    <xf numFmtId="0" fontId="0" fillId="0" borderId="0" xfId="0"/>
    <xf numFmtId="0" fontId="2" fillId="0" borderId="1" xfId="1" applyFont="1" applyBorder="1"/>
    <xf numFmtId="0" fontId="3" fillId="0" borderId="0" xfId="0" applyFont="1"/>
    <xf numFmtId="43" fontId="3" fillId="0" borderId="0" xfId="2" applyFont="1"/>
    <xf numFmtId="164" fontId="3" fillId="0" borderId="0" xfId="2" applyNumberFormat="1" applyFont="1"/>
    <xf numFmtId="43" fontId="3" fillId="0" borderId="1" xfId="2" applyFont="1" applyBorder="1"/>
    <xf numFmtId="0" fontId="5" fillId="0" borderId="0" xfId="0" applyFont="1"/>
    <xf numFmtId="164" fontId="5" fillId="0" borderId="0" xfId="2" applyNumberFormat="1" applyFont="1"/>
    <xf numFmtId="43" fontId="5" fillId="0" borderId="0" xfId="2" applyFont="1"/>
    <xf numFmtId="164" fontId="3" fillId="0" borderId="9" xfId="2" applyNumberFormat="1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43" fontId="3" fillId="0" borderId="6" xfId="2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center"/>
    </xf>
    <xf numFmtId="0" fontId="12" fillId="0" borderId="0" xfId="3" applyFont="1"/>
    <xf numFmtId="0" fontId="11" fillId="0" borderId="0" xfId="3" applyFont="1"/>
    <xf numFmtId="0" fontId="11" fillId="0" borderId="3" xfId="3" applyFont="1" applyBorder="1" applyAlignment="1">
      <alignment vertical="center"/>
    </xf>
    <xf numFmtId="0" fontId="11" fillId="0" borderId="3" xfId="3" applyFont="1" applyBorder="1" applyAlignment="1">
      <alignment horizontal="center"/>
    </xf>
    <xf numFmtId="0" fontId="11" fillId="0" borderId="7" xfId="3" applyFont="1" applyBorder="1" applyAlignment="1">
      <alignment horizontal="center"/>
    </xf>
    <xf numFmtId="0" fontId="11" fillId="0" borderId="5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/>
    </xf>
    <xf numFmtId="0" fontId="11" fillId="0" borderId="16" xfId="3" applyFont="1" applyBorder="1" applyAlignment="1">
      <alignment horizontal="center"/>
    </xf>
    <xf numFmtId="0" fontId="11" fillId="0" borderId="5" xfId="3" applyFont="1" applyBorder="1" applyAlignment="1">
      <alignment vertical="center"/>
    </xf>
    <xf numFmtId="0" fontId="11" fillId="0" borderId="17" xfId="3" applyFont="1" applyBorder="1" applyAlignment="1">
      <alignment horizontal="center"/>
    </xf>
    <xf numFmtId="0" fontId="12" fillId="0" borderId="18" xfId="3" applyFont="1" applyBorder="1" applyAlignment="1">
      <alignment horizontal="center"/>
    </xf>
    <xf numFmtId="0" fontId="12" fillId="0" borderId="18" xfId="3" applyFont="1" applyBorder="1"/>
    <xf numFmtId="0" fontId="12" fillId="0" borderId="19" xfId="3" applyFont="1" applyBorder="1" applyAlignment="1">
      <alignment horizontal="center"/>
    </xf>
    <xf numFmtId="164" fontId="12" fillId="0" borderId="20" xfId="4" applyNumberFormat="1" applyFont="1" applyBorder="1"/>
    <xf numFmtId="43" fontId="12" fillId="0" borderId="19" xfId="4" applyFont="1" applyBorder="1"/>
    <xf numFmtId="0" fontId="12" fillId="0" borderId="19" xfId="3" applyFont="1" applyBorder="1"/>
    <xf numFmtId="0" fontId="12" fillId="0" borderId="20" xfId="3" applyFont="1" applyBorder="1"/>
    <xf numFmtId="0" fontId="12" fillId="0" borderId="15" xfId="3" applyFont="1" applyBorder="1" applyAlignment="1">
      <alignment horizontal="center"/>
    </xf>
    <xf numFmtId="0" fontId="12" fillId="0" borderId="15" xfId="3" applyFont="1" applyBorder="1"/>
    <xf numFmtId="0" fontId="12" fillId="0" borderId="6" xfId="3" applyFont="1" applyBorder="1" applyAlignment="1">
      <alignment horizontal="center"/>
    </xf>
    <xf numFmtId="164" fontId="12" fillId="0" borderId="10" xfId="4" applyNumberFormat="1" applyFont="1" applyBorder="1"/>
    <xf numFmtId="43" fontId="12" fillId="0" borderId="6" xfId="4" applyFont="1" applyBorder="1"/>
    <xf numFmtId="0" fontId="12" fillId="0" borderId="6" xfId="3" applyFont="1" applyBorder="1"/>
    <xf numFmtId="0" fontId="12" fillId="0" borderId="10" xfId="3" applyFont="1" applyBorder="1"/>
    <xf numFmtId="0" fontId="12" fillId="0" borderId="1" xfId="3" applyFont="1" applyBorder="1" applyAlignment="1">
      <alignment horizontal="center"/>
    </xf>
    <xf numFmtId="164" fontId="12" fillId="0" borderId="14" xfId="4" applyNumberFormat="1" applyFont="1" applyBorder="1"/>
    <xf numFmtId="43" fontId="12" fillId="0" borderId="1" xfId="4" applyFont="1" applyBorder="1"/>
    <xf numFmtId="0" fontId="12" fillId="0" borderId="1" xfId="3" applyFont="1" applyBorder="1"/>
    <xf numFmtId="0" fontId="12" fillId="0" borderId="14" xfId="3" applyFont="1" applyBorder="1"/>
    <xf numFmtId="43" fontId="3" fillId="0" borderId="11" xfId="2" applyFont="1" applyBorder="1"/>
    <xf numFmtId="164" fontId="8" fillId="0" borderId="6" xfId="2" applyNumberFormat="1" applyFont="1" applyBorder="1"/>
    <xf numFmtId="43" fontId="8" fillId="0" borderId="1" xfId="2" applyFont="1" applyBorder="1"/>
    <xf numFmtId="164" fontId="8" fillId="0" borderId="1" xfId="2" applyNumberFormat="1" applyFont="1" applyBorder="1"/>
    <xf numFmtId="43" fontId="8" fillId="0" borderId="9" xfId="2" applyFont="1" applyBorder="1"/>
    <xf numFmtId="0" fontId="15" fillId="0" borderId="0" xfId="6" applyFont="1"/>
    <xf numFmtId="0" fontId="14" fillId="0" borderId="0" xfId="6" applyFont="1"/>
    <xf numFmtId="0" fontId="6" fillId="0" borderId="1" xfId="0" applyFont="1" applyBorder="1" applyAlignment="1">
      <alignment horizontal="center"/>
    </xf>
    <xf numFmtId="43" fontId="3" fillId="0" borderId="0" xfId="2" applyFont="1" applyBorder="1"/>
    <xf numFmtId="43" fontId="8" fillId="0" borderId="0" xfId="2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7" fillId="3" borderId="5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7" fillId="3" borderId="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2" fillId="0" borderId="1" xfId="2" applyNumberFormat="1" applyFont="1" applyFill="1" applyBorder="1" applyAlignment="1">
      <alignment horizontal="right"/>
    </xf>
    <xf numFmtId="0" fontId="8" fillId="0" borderId="1" xfId="0" applyFont="1" applyBorder="1"/>
    <xf numFmtId="0" fontId="3" fillId="0" borderId="1" xfId="0" applyFont="1" applyBorder="1"/>
    <xf numFmtId="0" fontId="16" fillId="4" borderId="1" xfId="0" applyFont="1" applyFill="1" applyBorder="1" applyAlignment="1">
      <alignment shrinkToFit="1"/>
    </xf>
    <xf numFmtId="49" fontId="6" fillId="2" borderId="1" xfId="2" applyNumberFormat="1" applyFont="1" applyFill="1" applyBorder="1" applyAlignment="1">
      <alignment horizontal="center" vertical="center" wrapText="1"/>
    </xf>
    <xf numFmtId="4" fontId="2" fillId="2" borderId="1" xfId="5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 wrapText="1"/>
    </xf>
    <xf numFmtId="10" fontId="8" fillId="2" borderId="6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0" fillId="0" borderId="1" xfId="0" applyBorder="1"/>
    <xf numFmtId="10" fontId="5" fillId="2" borderId="1" xfId="0" applyNumberFormat="1" applyFont="1" applyFill="1" applyBorder="1"/>
    <xf numFmtId="164" fontId="3" fillId="0" borderId="1" xfId="0" applyNumberFormat="1" applyFont="1" applyBorder="1"/>
    <xf numFmtId="0" fontId="18" fillId="0" borderId="1" xfId="0" applyFont="1" applyBorder="1"/>
    <xf numFmtId="0" fontId="16" fillId="0" borderId="1" xfId="0" applyFont="1" applyBorder="1"/>
    <xf numFmtId="0" fontId="3" fillId="2" borderId="1" xfId="0" applyFont="1" applyFill="1" applyBorder="1"/>
    <xf numFmtId="49" fontId="7" fillId="0" borderId="1" xfId="2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5" applyFont="1" applyBorder="1" applyAlignment="1">
      <alignment shrinkToFit="1"/>
    </xf>
    <xf numFmtId="0" fontId="2" fillId="0" borderId="1" xfId="5" applyFont="1" applyBorder="1" applyAlignment="1">
      <alignment horizontal="center" shrinkToFit="1"/>
    </xf>
    <xf numFmtId="0" fontId="8" fillId="0" borderId="1" xfId="0" applyFont="1" applyBorder="1" applyAlignment="1">
      <alignment horizontal="center" shrinkToFit="1"/>
    </xf>
    <xf numFmtId="165" fontId="3" fillId="0" borderId="1" xfId="0" applyNumberFormat="1" applyFont="1" applyBorder="1" applyAlignment="1">
      <alignment horizontal="center"/>
    </xf>
    <xf numFmtId="3" fontId="2" fillId="0" borderId="1" xfId="5" applyNumberFormat="1" applyFont="1" applyBorder="1" applyAlignment="1">
      <alignment horizontal="right"/>
    </xf>
    <xf numFmtId="164" fontId="8" fillId="0" borderId="1" xfId="2" applyNumberFormat="1" applyFont="1" applyFill="1" applyBorder="1"/>
    <xf numFmtId="0" fontId="17" fillId="0" borderId="1" xfId="0" applyFont="1" applyBorder="1" applyAlignment="1">
      <alignment horizontal="center"/>
    </xf>
    <xf numFmtId="164" fontId="8" fillId="0" borderId="6" xfId="2" applyNumberFormat="1" applyFont="1" applyFill="1" applyBorder="1"/>
    <xf numFmtId="0" fontId="16" fillId="4" borderId="1" xfId="0" applyFont="1" applyFill="1" applyBorder="1" applyAlignment="1">
      <alignment horizontal="center"/>
    </xf>
    <xf numFmtId="0" fontId="14" fillId="0" borderId="0" xfId="6" applyFont="1" applyAlignment="1">
      <alignment horizontal="center"/>
    </xf>
    <xf numFmtId="0" fontId="15" fillId="0" borderId="0" xfId="6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7" fillId="0" borderId="1" xfId="2" applyNumberFormat="1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3" xfId="2" applyNumberFormat="1" applyFont="1" applyFill="1" applyBorder="1" applyAlignment="1">
      <alignment horizontal="center" vertical="center" wrapText="1"/>
    </xf>
    <xf numFmtId="43" fontId="7" fillId="0" borderId="1" xfId="2" applyFont="1" applyFill="1" applyBorder="1" applyAlignment="1">
      <alignment horizontal="center" vertical="center" wrapText="1"/>
    </xf>
    <xf numFmtId="43" fontId="7" fillId="0" borderId="3" xfId="2" applyFont="1" applyFill="1" applyBorder="1" applyAlignment="1">
      <alignment horizontal="center" vertical="center" wrapText="1"/>
    </xf>
    <xf numFmtId="43" fontId="7" fillId="0" borderId="2" xfId="2" applyFont="1" applyFill="1" applyBorder="1" applyAlignment="1">
      <alignment horizontal="center" vertical="center" wrapText="1"/>
    </xf>
    <xf numFmtId="43" fontId="7" fillId="0" borderId="4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11" fillId="0" borderId="13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0" borderId="7" xfId="3" applyFont="1" applyBorder="1" applyAlignment="1">
      <alignment horizontal="center"/>
    </xf>
    <xf numFmtId="0" fontId="11" fillId="0" borderId="8" xfId="3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11" fillId="0" borderId="15" xfId="3" applyFont="1" applyBorder="1" applyAlignment="1">
      <alignment horizontal="center"/>
    </xf>
    <xf numFmtId="0" fontId="11" fillId="0" borderId="10" xfId="3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</cellXfs>
  <cellStyles count="7">
    <cellStyle name="Comma" xfId="2" builtinId="3"/>
    <cellStyle name="Comma 2" xfId="4" xr:uid="{00000000-0005-0000-0000-000001000000}"/>
    <cellStyle name="Normal" xfId="0" builtinId="0"/>
    <cellStyle name="Normal 2" xfId="3" xr:uid="{00000000-0005-0000-0000-000003000000}"/>
    <cellStyle name="Normal_ลค." xfId="5" xr:uid="{00000000-0005-0000-0000-000004000000}"/>
    <cellStyle name="ปกติ 2" xfId="6" xr:uid="{1F1BB7DF-260D-491E-A806-119515FD3C8A}"/>
    <cellStyle name="ปกติ_Sheet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305593</xdr:colOff>
      <xdr:row>0</xdr:row>
      <xdr:rowOff>100541</xdr:rowOff>
    </xdr:from>
    <xdr:to>
      <xdr:col>23</xdr:col>
      <xdr:colOff>283105</xdr:colOff>
      <xdr:row>1</xdr:row>
      <xdr:rowOff>175947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60676" y="100541"/>
          <a:ext cx="750096" cy="3823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ลค.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85726</xdr:rowOff>
    </xdr:from>
    <xdr:to>
      <xdr:col>10</xdr:col>
      <xdr:colOff>0</xdr:colOff>
      <xdr:row>1</xdr:row>
      <xdr:rowOff>133351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382250" y="85726"/>
          <a:ext cx="828675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สลค.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tabSelected="1" zoomScaleNormal="100" zoomScaleSheetLayoutView="90" workbookViewId="0">
      <selection activeCell="C3" sqref="C3"/>
    </sheetView>
  </sheetViews>
  <sheetFormatPr defaultColWidth="9" defaultRowHeight="18"/>
  <cols>
    <col min="1" max="1" width="5.33203125" style="2" customWidth="1"/>
    <col min="2" max="2" width="24.44140625" style="2" customWidth="1"/>
    <col min="3" max="3" width="19" style="2" customWidth="1"/>
    <col min="4" max="4" width="7.21875" style="89" customWidth="1"/>
    <col min="5" max="5" width="6.6640625" style="2" bestFit="1" customWidth="1"/>
    <col min="6" max="6" width="10.5546875" style="2" customWidth="1"/>
    <col min="7" max="7" width="11.5546875" style="4" customWidth="1"/>
    <col min="8" max="11" width="10.44140625" style="4" customWidth="1"/>
    <col min="12" max="12" width="10.77734375" style="2" customWidth="1"/>
    <col min="13" max="13" width="11.88671875" style="2" customWidth="1"/>
    <col min="14" max="14" width="12.33203125" style="2" customWidth="1"/>
    <col min="15" max="15" width="8.6640625" style="3" customWidth="1"/>
    <col min="16" max="16" width="14.33203125" style="4" customWidth="1"/>
    <col min="17" max="17" width="12.33203125" style="4" customWidth="1"/>
    <col min="18" max="18" width="9.21875" style="4" customWidth="1"/>
    <col min="19" max="19" width="9.33203125" style="2" customWidth="1"/>
    <col min="20" max="20" width="21.6640625" style="2" customWidth="1"/>
    <col min="21" max="24" width="6.44140625" style="2" customWidth="1"/>
    <col min="25" max="27" width="9" style="2"/>
    <col min="28" max="28" width="14" style="2" bestFit="1" customWidth="1"/>
    <col min="29" max="29" width="20.21875" style="2" bestFit="1" customWidth="1"/>
    <col min="30" max="30" width="12.5546875" style="2" customWidth="1"/>
    <col min="31" max="31" width="14.109375" style="2" bestFit="1" customWidth="1"/>
    <col min="32" max="32" width="31.33203125" style="2" customWidth="1"/>
    <col min="33" max="33" width="36.33203125" style="2" customWidth="1"/>
    <col min="34" max="34" width="37.44140625" style="2" customWidth="1"/>
    <col min="35" max="35" width="21.109375" style="2" customWidth="1"/>
    <col min="36" max="16384" width="9" style="2"/>
  </cols>
  <sheetData>
    <row r="1" spans="1:35" ht="24.6">
      <c r="A1" s="104" t="s">
        <v>28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</row>
    <row r="2" spans="1:35" ht="24.6">
      <c r="A2" s="104" t="s">
        <v>54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1:35" ht="21" customHeight="1">
      <c r="H3" s="105" t="s">
        <v>89</v>
      </c>
      <c r="I3" s="105"/>
      <c r="J3" s="105"/>
      <c r="K3" s="105"/>
      <c r="L3" s="105"/>
      <c r="M3" s="105"/>
      <c r="N3" s="105"/>
      <c r="O3" s="105"/>
      <c r="P3" s="105"/>
      <c r="Q3" s="105"/>
      <c r="R3" s="106"/>
      <c r="S3" s="105"/>
      <c r="T3" s="105"/>
    </row>
    <row r="4" spans="1:35" ht="21" customHeight="1">
      <c r="H4" s="105" t="s">
        <v>62</v>
      </c>
      <c r="I4" s="105"/>
      <c r="J4" s="105"/>
      <c r="K4" s="105"/>
      <c r="L4" s="105"/>
      <c r="M4" s="105"/>
      <c r="N4" s="107" t="s">
        <v>27</v>
      </c>
      <c r="O4" s="102"/>
      <c r="P4" s="102"/>
      <c r="Q4" s="102"/>
      <c r="R4" s="16"/>
      <c r="S4" s="102" t="s">
        <v>26</v>
      </c>
      <c r="T4" s="103"/>
    </row>
    <row r="5" spans="1:35" s="15" customFormat="1" ht="21" customHeight="1">
      <c r="A5" s="110" t="s">
        <v>4</v>
      </c>
      <c r="B5" s="112" t="s">
        <v>5</v>
      </c>
      <c r="C5" s="110" t="s">
        <v>0</v>
      </c>
      <c r="D5" s="110" t="s">
        <v>6</v>
      </c>
      <c r="E5" s="110" t="s">
        <v>1</v>
      </c>
      <c r="F5" s="110" t="s">
        <v>22</v>
      </c>
      <c r="G5" s="114" t="s">
        <v>92</v>
      </c>
      <c r="H5" s="120" t="s">
        <v>90</v>
      </c>
      <c r="I5" s="120"/>
      <c r="J5" s="120" t="s">
        <v>91</v>
      </c>
      <c r="K5" s="120"/>
      <c r="L5" s="116" t="s">
        <v>53</v>
      </c>
      <c r="M5" s="121" t="s">
        <v>2</v>
      </c>
      <c r="N5" s="56" t="s">
        <v>63</v>
      </c>
      <c r="O5" s="118" t="s">
        <v>7</v>
      </c>
      <c r="P5" s="108" t="s">
        <v>24</v>
      </c>
      <c r="Q5" s="121" t="s">
        <v>93</v>
      </c>
      <c r="R5" s="57" t="s">
        <v>64</v>
      </c>
      <c r="S5" s="123" t="s">
        <v>26</v>
      </c>
      <c r="T5" s="123" t="s">
        <v>25</v>
      </c>
      <c r="U5" s="125" t="s">
        <v>8</v>
      </c>
      <c r="V5" s="125"/>
      <c r="W5" s="125"/>
      <c r="X5" s="125"/>
    </row>
    <row r="6" spans="1:35" s="15" customFormat="1" ht="21" customHeight="1">
      <c r="A6" s="110"/>
      <c r="B6" s="112"/>
      <c r="C6" s="110"/>
      <c r="D6" s="110"/>
      <c r="E6" s="110"/>
      <c r="F6" s="110"/>
      <c r="G6" s="114"/>
      <c r="H6" s="58" t="s">
        <v>65</v>
      </c>
      <c r="I6" s="58" t="s">
        <v>66</v>
      </c>
      <c r="J6" s="58" t="s">
        <v>65</v>
      </c>
      <c r="K6" s="58" t="s">
        <v>66</v>
      </c>
      <c r="L6" s="116"/>
      <c r="M6" s="121"/>
      <c r="N6" s="59" t="s">
        <v>67</v>
      </c>
      <c r="O6" s="118"/>
      <c r="P6" s="108"/>
      <c r="Q6" s="121"/>
      <c r="R6" s="57" t="s">
        <v>68</v>
      </c>
      <c r="S6" s="123"/>
      <c r="T6" s="123"/>
      <c r="U6" s="125" t="s">
        <v>94</v>
      </c>
      <c r="V6" s="125"/>
      <c r="W6" s="125"/>
      <c r="X6" s="125"/>
    </row>
    <row r="7" spans="1:35" s="15" customFormat="1" ht="21" customHeight="1">
      <c r="A7" s="110"/>
      <c r="B7" s="112"/>
      <c r="C7" s="110"/>
      <c r="D7" s="110"/>
      <c r="E7" s="110"/>
      <c r="F7" s="110"/>
      <c r="G7" s="114"/>
      <c r="H7" s="58" t="s">
        <v>69</v>
      </c>
      <c r="I7" s="58" t="s">
        <v>70</v>
      </c>
      <c r="J7" s="58" t="s">
        <v>69</v>
      </c>
      <c r="K7" s="58" t="s">
        <v>70</v>
      </c>
      <c r="L7" s="116"/>
      <c r="M7" s="121"/>
      <c r="N7" s="59" t="s">
        <v>64</v>
      </c>
      <c r="O7" s="118"/>
      <c r="P7" s="108"/>
      <c r="Q7" s="121"/>
      <c r="R7" s="57"/>
      <c r="S7" s="123"/>
      <c r="T7" s="123"/>
      <c r="U7" s="60" t="s">
        <v>9</v>
      </c>
      <c r="V7" s="60" t="s">
        <v>10</v>
      </c>
      <c r="W7" s="60" t="s">
        <v>11</v>
      </c>
      <c r="X7" s="60" t="s">
        <v>12</v>
      </c>
    </row>
    <row r="8" spans="1:35" s="15" customFormat="1" ht="21" customHeight="1">
      <c r="A8" s="111"/>
      <c r="B8" s="113"/>
      <c r="C8" s="111"/>
      <c r="D8" s="111"/>
      <c r="E8" s="111"/>
      <c r="F8" s="111"/>
      <c r="G8" s="115"/>
      <c r="H8" s="58" t="s">
        <v>71</v>
      </c>
      <c r="I8" s="58" t="s">
        <v>72</v>
      </c>
      <c r="J8" s="58" t="s">
        <v>71</v>
      </c>
      <c r="K8" s="58" t="s">
        <v>72</v>
      </c>
      <c r="L8" s="117"/>
      <c r="M8" s="122"/>
      <c r="N8" s="62" t="s">
        <v>73</v>
      </c>
      <c r="O8" s="119"/>
      <c r="P8" s="109"/>
      <c r="Q8" s="122"/>
      <c r="R8" s="57"/>
      <c r="S8" s="124"/>
      <c r="T8" s="124"/>
      <c r="U8" s="61" t="s">
        <v>13</v>
      </c>
      <c r="V8" s="61" t="s">
        <v>13</v>
      </c>
      <c r="W8" s="61" t="s">
        <v>13</v>
      </c>
      <c r="X8" s="61" t="s">
        <v>13</v>
      </c>
    </row>
    <row r="9" spans="1:35" s="15" customFormat="1" ht="21.75" customHeight="1">
      <c r="A9" s="63" t="s">
        <v>14</v>
      </c>
      <c r="B9" s="63" t="s">
        <v>15</v>
      </c>
      <c r="C9" s="63" t="s">
        <v>16</v>
      </c>
      <c r="D9" s="63" t="s">
        <v>17</v>
      </c>
      <c r="E9" s="63" t="s">
        <v>18</v>
      </c>
      <c r="F9" s="63" t="s">
        <v>19</v>
      </c>
      <c r="G9" s="64" t="s">
        <v>20</v>
      </c>
      <c r="H9" s="74"/>
      <c r="I9" s="74"/>
      <c r="J9" s="74"/>
      <c r="K9" s="74"/>
      <c r="L9" s="65"/>
      <c r="M9" s="66"/>
      <c r="N9" s="76" t="s">
        <v>23</v>
      </c>
      <c r="O9" s="66"/>
      <c r="P9" s="87" t="s">
        <v>29</v>
      </c>
      <c r="Q9" s="88" t="s">
        <v>30</v>
      </c>
      <c r="R9" s="66"/>
      <c r="S9" s="66"/>
      <c r="T9" s="67"/>
      <c r="U9" s="78"/>
      <c r="V9" s="78"/>
      <c r="W9" s="78"/>
      <c r="X9" s="78"/>
    </row>
    <row r="10" spans="1:35" s="15" customFormat="1" ht="21.75" customHeight="1">
      <c r="A10" s="63"/>
      <c r="B10" s="63"/>
      <c r="C10" s="63"/>
      <c r="D10" s="63"/>
      <c r="E10" s="63"/>
      <c r="F10" s="63"/>
      <c r="G10" s="64"/>
      <c r="H10" s="99" t="s">
        <v>84</v>
      </c>
      <c r="I10" s="99"/>
      <c r="J10" s="99" t="s">
        <v>85</v>
      </c>
      <c r="K10" s="99"/>
      <c r="L10" s="65"/>
      <c r="M10" s="66"/>
      <c r="N10" s="73" t="s">
        <v>86</v>
      </c>
      <c r="O10" s="66"/>
      <c r="P10" s="65"/>
      <c r="Q10" s="66"/>
      <c r="R10" s="66"/>
      <c r="S10" s="66"/>
      <c r="T10" s="67"/>
      <c r="U10" s="99" t="s">
        <v>87</v>
      </c>
      <c r="V10" s="99"/>
      <c r="W10" s="99"/>
      <c r="X10" s="99"/>
    </row>
    <row r="11" spans="1:35" ht="21">
      <c r="A11" s="72"/>
      <c r="B11" s="84" t="s">
        <v>83</v>
      </c>
      <c r="C11" s="1"/>
      <c r="D11" s="90"/>
      <c r="E11" s="1"/>
      <c r="F11" s="1"/>
      <c r="G11" s="70"/>
      <c r="H11" s="86"/>
      <c r="I11" s="86"/>
      <c r="J11" s="86"/>
      <c r="K11" s="86"/>
      <c r="L11" s="48"/>
      <c r="M11" s="13"/>
      <c r="N11" s="86"/>
      <c r="O11" s="85"/>
      <c r="P11" s="49"/>
      <c r="Q11" s="71"/>
      <c r="R11" s="71"/>
      <c r="S11" s="13"/>
      <c r="T11" s="71"/>
      <c r="U11" s="86"/>
      <c r="V11" s="86"/>
      <c r="W11" s="86"/>
      <c r="X11" s="86"/>
      <c r="Z11" s="68" t="s">
        <v>74</v>
      </c>
      <c r="AB11" s="53" t="s">
        <v>75</v>
      </c>
      <c r="AC11" s="53" t="s">
        <v>76</v>
      </c>
      <c r="AD11" s="53" t="s">
        <v>77</v>
      </c>
      <c r="AE11" s="69" t="s">
        <v>78</v>
      </c>
      <c r="AF11" s="53" t="s">
        <v>79</v>
      </c>
      <c r="AG11" s="53" t="s">
        <v>80</v>
      </c>
      <c r="AH11" s="53" t="s">
        <v>81</v>
      </c>
      <c r="AI11" s="53" t="s">
        <v>82</v>
      </c>
    </row>
    <row r="12" spans="1:35">
      <c r="A12" s="13"/>
      <c r="B12" s="91"/>
      <c r="C12" s="91"/>
      <c r="D12" s="92"/>
      <c r="E12" s="93"/>
      <c r="F12" s="94"/>
      <c r="G12" s="95"/>
      <c r="H12" s="75"/>
      <c r="I12" s="75"/>
      <c r="J12" s="75"/>
      <c r="K12" s="75"/>
      <c r="L12" s="48">
        <f>(H12+I12+J12+K12)/2</f>
        <v>0</v>
      </c>
      <c r="M12" s="13" t="str">
        <f t="shared" ref="M12:M22" si="0">IF(L12&lt;65,"ต้องปรับปรุง",IF(AND(L12 &gt; 64,L12 &lt; 75),"พอใช้",IF(AND(L12&gt;74,L12&lt;85),"ดี",IF(AND(L12&gt;84,L12&lt;95),"ดีมาก",IF(L12&gt;94,"ดีเด่น","")))))</f>
        <v>ต้องปรับปรุง</v>
      </c>
      <c r="N12" s="82"/>
      <c r="O12" s="48">
        <f t="shared" ref="O12:O18" si="1">G12*N12</f>
        <v>0</v>
      </c>
      <c r="P12" s="49">
        <f t="shared" ref="P12:P18" si="2">CEILING(O12,10)</f>
        <v>0</v>
      </c>
      <c r="Q12" s="49">
        <f t="shared" ref="Q12:Q18" si="3">G12+P12</f>
        <v>0</v>
      </c>
      <c r="R12" s="96"/>
      <c r="S12" s="97"/>
      <c r="T12" s="1"/>
      <c r="U12" s="79" t="s">
        <v>88</v>
      </c>
      <c r="V12" s="80" t="s">
        <v>88</v>
      </c>
      <c r="W12" s="80" t="s">
        <v>88</v>
      </c>
      <c r="X12" s="80" t="s">
        <v>88</v>
      </c>
      <c r="Z12" s="83">
        <f t="shared" ref="Z12:Z23" si="4">R12-Q12</f>
        <v>0</v>
      </c>
      <c r="AB12" s="49"/>
      <c r="AC12" s="72"/>
      <c r="AD12" s="72"/>
      <c r="AE12" s="81"/>
      <c r="AF12" s="81"/>
      <c r="AG12" s="81"/>
      <c r="AH12" s="81"/>
      <c r="AI12" s="81"/>
    </row>
    <row r="13" spans="1:35">
      <c r="A13" s="13"/>
      <c r="B13" s="91"/>
      <c r="C13" s="91"/>
      <c r="D13" s="92"/>
      <c r="E13" s="93"/>
      <c r="F13" s="94"/>
      <c r="G13" s="95"/>
      <c r="H13" s="75"/>
      <c r="I13" s="75"/>
      <c r="J13" s="75"/>
      <c r="K13" s="75"/>
      <c r="L13" s="48">
        <f t="shared" ref="L13:L22" si="5">(H13+I13+J13+K13)/2</f>
        <v>0</v>
      </c>
      <c r="M13" s="14" t="str">
        <f t="shared" si="0"/>
        <v>ต้องปรับปรุง</v>
      </c>
      <c r="N13" s="77"/>
      <c r="O13" s="48">
        <f t="shared" si="1"/>
        <v>0</v>
      </c>
      <c r="P13" s="49">
        <f t="shared" si="2"/>
        <v>0</v>
      </c>
      <c r="Q13" s="49">
        <f t="shared" si="3"/>
        <v>0</v>
      </c>
      <c r="R13" s="98"/>
      <c r="S13" s="13"/>
      <c r="T13" s="1"/>
      <c r="U13" s="79" t="s">
        <v>88</v>
      </c>
      <c r="V13" s="80" t="s">
        <v>88</v>
      </c>
      <c r="W13" s="80" t="s">
        <v>88</v>
      </c>
      <c r="X13" s="80" t="s">
        <v>88</v>
      </c>
      <c r="Z13" s="83">
        <f t="shared" si="4"/>
        <v>0</v>
      </c>
      <c r="AB13" s="47"/>
      <c r="AC13" s="72"/>
      <c r="AD13" s="72"/>
      <c r="AE13" s="81"/>
      <c r="AF13" s="81"/>
      <c r="AG13" s="81"/>
      <c r="AH13" s="81"/>
      <c r="AI13" s="81"/>
    </row>
    <row r="14" spans="1:35">
      <c r="A14" s="14"/>
      <c r="B14" s="91"/>
      <c r="C14" s="91"/>
      <c r="D14" s="92"/>
      <c r="E14" s="93"/>
      <c r="F14" s="94"/>
      <c r="G14" s="95"/>
      <c r="H14" s="75"/>
      <c r="I14" s="75"/>
      <c r="J14" s="75"/>
      <c r="K14" s="75"/>
      <c r="L14" s="48">
        <f t="shared" si="5"/>
        <v>0</v>
      </c>
      <c r="M14" s="14" t="str">
        <f t="shared" si="0"/>
        <v>ต้องปรับปรุง</v>
      </c>
      <c r="N14" s="77"/>
      <c r="O14" s="48">
        <f t="shared" si="1"/>
        <v>0</v>
      </c>
      <c r="P14" s="49">
        <f t="shared" si="2"/>
        <v>0</v>
      </c>
      <c r="Q14" s="49">
        <f t="shared" si="3"/>
        <v>0</v>
      </c>
      <c r="R14" s="98"/>
      <c r="S14" s="13"/>
      <c r="T14" s="1"/>
      <c r="U14" s="79" t="s">
        <v>88</v>
      </c>
      <c r="V14" s="80" t="s">
        <v>88</v>
      </c>
      <c r="W14" s="80" t="s">
        <v>88</v>
      </c>
      <c r="X14" s="80" t="s">
        <v>88</v>
      </c>
      <c r="Z14" s="83">
        <f t="shared" si="4"/>
        <v>0</v>
      </c>
      <c r="AB14" s="47"/>
      <c r="AC14" s="72"/>
      <c r="AD14" s="72"/>
      <c r="AE14" s="81"/>
      <c r="AF14" s="81"/>
      <c r="AG14" s="81"/>
      <c r="AH14" s="81"/>
      <c r="AI14" s="81"/>
    </row>
    <row r="15" spans="1:35">
      <c r="A15" s="13"/>
      <c r="B15" s="91"/>
      <c r="C15" s="91"/>
      <c r="D15" s="92"/>
      <c r="E15" s="93"/>
      <c r="F15" s="94"/>
      <c r="G15" s="95"/>
      <c r="H15" s="75"/>
      <c r="I15" s="75"/>
      <c r="J15" s="75"/>
      <c r="K15" s="75"/>
      <c r="L15" s="48">
        <f t="shared" si="5"/>
        <v>0</v>
      </c>
      <c r="M15" s="14" t="str">
        <f t="shared" si="0"/>
        <v>ต้องปรับปรุง</v>
      </c>
      <c r="N15" s="77"/>
      <c r="O15" s="48">
        <f t="shared" si="1"/>
        <v>0</v>
      </c>
      <c r="P15" s="49">
        <f t="shared" si="2"/>
        <v>0</v>
      </c>
      <c r="Q15" s="49">
        <f t="shared" si="3"/>
        <v>0</v>
      </c>
      <c r="R15" s="98"/>
      <c r="S15" s="13"/>
      <c r="T15" s="1"/>
      <c r="U15" s="79" t="s">
        <v>88</v>
      </c>
      <c r="V15" s="80" t="s">
        <v>88</v>
      </c>
      <c r="W15" s="80" t="s">
        <v>88</v>
      </c>
      <c r="X15" s="80" t="s">
        <v>88</v>
      </c>
      <c r="Z15" s="83">
        <f t="shared" si="4"/>
        <v>0</v>
      </c>
      <c r="AB15" s="47"/>
      <c r="AC15" s="72"/>
      <c r="AD15" s="72"/>
      <c r="AE15" s="81"/>
      <c r="AF15" s="81"/>
      <c r="AG15" s="81"/>
      <c r="AH15" s="81"/>
      <c r="AI15" s="81"/>
    </row>
    <row r="16" spans="1:35">
      <c r="A16" s="14"/>
      <c r="B16" s="91"/>
      <c r="C16" s="91"/>
      <c r="D16" s="92"/>
      <c r="E16" s="93"/>
      <c r="F16" s="94"/>
      <c r="G16" s="95"/>
      <c r="H16" s="75"/>
      <c r="I16" s="75"/>
      <c r="J16" s="75"/>
      <c r="K16" s="75"/>
      <c r="L16" s="48">
        <f t="shared" si="5"/>
        <v>0</v>
      </c>
      <c r="M16" s="14" t="str">
        <f t="shared" si="0"/>
        <v>ต้องปรับปรุง</v>
      </c>
      <c r="N16" s="77"/>
      <c r="O16" s="48">
        <f t="shared" ref="O16:O17" si="6">G16*N16</f>
        <v>0</v>
      </c>
      <c r="P16" s="49">
        <f t="shared" ref="P16:P17" si="7">CEILING(O16,10)</f>
        <v>0</v>
      </c>
      <c r="Q16" s="49">
        <f t="shared" ref="Q16:Q17" si="8">G16+P16</f>
        <v>0</v>
      </c>
      <c r="R16" s="98"/>
      <c r="S16" s="13"/>
      <c r="T16" s="1"/>
      <c r="U16" s="79" t="s">
        <v>88</v>
      </c>
      <c r="V16" s="80" t="s">
        <v>88</v>
      </c>
      <c r="W16" s="80" t="s">
        <v>88</v>
      </c>
      <c r="X16" s="80" t="s">
        <v>88</v>
      </c>
      <c r="Z16" s="83">
        <f t="shared" si="4"/>
        <v>0</v>
      </c>
      <c r="AB16" s="47"/>
      <c r="AC16" s="72"/>
      <c r="AD16" s="72"/>
      <c r="AE16" s="81"/>
      <c r="AF16" s="81"/>
      <c r="AG16" s="81"/>
      <c r="AH16" s="81"/>
      <c r="AI16" s="81"/>
    </row>
    <row r="17" spans="1:35">
      <c r="A17" s="13"/>
      <c r="B17" s="91"/>
      <c r="C17" s="91"/>
      <c r="D17" s="92"/>
      <c r="E17" s="93"/>
      <c r="F17" s="94"/>
      <c r="G17" s="95"/>
      <c r="H17" s="75"/>
      <c r="I17" s="75"/>
      <c r="J17" s="75"/>
      <c r="K17" s="75"/>
      <c r="L17" s="48">
        <f t="shared" si="5"/>
        <v>0</v>
      </c>
      <c r="M17" s="14" t="str">
        <f t="shared" si="0"/>
        <v>ต้องปรับปรุง</v>
      </c>
      <c r="N17" s="77"/>
      <c r="O17" s="48">
        <f t="shared" si="6"/>
        <v>0</v>
      </c>
      <c r="P17" s="49">
        <f t="shared" si="7"/>
        <v>0</v>
      </c>
      <c r="Q17" s="49">
        <f t="shared" si="8"/>
        <v>0</v>
      </c>
      <c r="R17" s="98"/>
      <c r="S17" s="13"/>
      <c r="T17" s="1"/>
      <c r="U17" s="79" t="s">
        <v>88</v>
      </c>
      <c r="V17" s="80" t="s">
        <v>88</v>
      </c>
      <c r="W17" s="80" t="s">
        <v>88</v>
      </c>
      <c r="X17" s="80" t="s">
        <v>88</v>
      </c>
      <c r="Z17" s="83">
        <f t="shared" si="4"/>
        <v>0</v>
      </c>
      <c r="AB17" s="47"/>
      <c r="AC17" s="72"/>
      <c r="AD17" s="72"/>
      <c r="AE17" s="81"/>
      <c r="AF17" s="81"/>
      <c r="AG17" s="81"/>
      <c r="AH17" s="81"/>
      <c r="AI17" s="81"/>
    </row>
    <row r="18" spans="1:35">
      <c r="A18" s="14"/>
      <c r="B18" s="91"/>
      <c r="C18" s="91"/>
      <c r="D18" s="92"/>
      <c r="E18" s="93"/>
      <c r="F18" s="94"/>
      <c r="G18" s="95"/>
      <c r="H18" s="75"/>
      <c r="I18" s="75"/>
      <c r="J18" s="75"/>
      <c r="K18" s="75"/>
      <c r="L18" s="48">
        <f t="shared" si="5"/>
        <v>0</v>
      </c>
      <c r="M18" s="14" t="str">
        <f t="shared" si="0"/>
        <v>ต้องปรับปรุง</v>
      </c>
      <c r="N18" s="77"/>
      <c r="O18" s="48">
        <f t="shared" si="1"/>
        <v>0</v>
      </c>
      <c r="P18" s="49">
        <f t="shared" si="2"/>
        <v>0</v>
      </c>
      <c r="Q18" s="49">
        <f t="shared" si="3"/>
        <v>0</v>
      </c>
      <c r="R18" s="98"/>
      <c r="S18" s="13"/>
      <c r="T18" s="1"/>
      <c r="U18" s="79" t="s">
        <v>88</v>
      </c>
      <c r="V18" s="80" t="s">
        <v>88</v>
      </c>
      <c r="W18" s="80" t="s">
        <v>88</v>
      </c>
      <c r="X18" s="80" t="s">
        <v>88</v>
      </c>
      <c r="Z18" s="83">
        <f t="shared" si="4"/>
        <v>0</v>
      </c>
      <c r="AB18" s="47"/>
      <c r="AC18" s="72"/>
      <c r="AD18" s="72"/>
      <c r="AE18" s="81"/>
      <c r="AF18" s="81"/>
      <c r="AG18" s="81"/>
      <c r="AH18" s="81"/>
      <c r="AI18" s="81"/>
    </row>
    <row r="19" spans="1:35">
      <c r="A19" s="13"/>
      <c r="B19" s="91"/>
      <c r="C19" s="91"/>
      <c r="D19" s="92"/>
      <c r="E19" s="93"/>
      <c r="F19" s="94"/>
      <c r="G19" s="95"/>
      <c r="H19" s="75"/>
      <c r="I19" s="75"/>
      <c r="J19" s="75"/>
      <c r="K19" s="75"/>
      <c r="L19" s="48">
        <f t="shared" si="5"/>
        <v>0</v>
      </c>
      <c r="M19" s="14" t="str">
        <f t="shared" si="0"/>
        <v>ต้องปรับปรุง</v>
      </c>
      <c r="N19" s="77"/>
      <c r="O19" s="48">
        <f t="shared" ref="O19:O22" si="9">G19*N19</f>
        <v>0</v>
      </c>
      <c r="P19" s="49">
        <f t="shared" ref="P19:P22" si="10">CEILING(O19,10)</f>
        <v>0</v>
      </c>
      <c r="Q19" s="49">
        <f t="shared" ref="Q19:Q22" si="11">G19+P19</f>
        <v>0</v>
      </c>
      <c r="R19" s="98"/>
      <c r="S19" s="13"/>
      <c r="T19" s="1"/>
      <c r="U19" s="79" t="s">
        <v>88</v>
      </c>
      <c r="V19" s="80" t="s">
        <v>88</v>
      </c>
      <c r="W19" s="80" t="s">
        <v>88</v>
      </c>
      <c r="X19" s="80" t="s">
        <v>88</v>
      </c>
      <c r="Z19" s="83">
        <f t="shared" si="4"/>
        <v>0</v>
      </c>
      <c r="AB19" s="47"/>
      <c r="AC19" s="72"/>
      <c r="AD19" s="72"/>
      <c r="AE19" s="81"/>
      <c r="AF19" s="81"/>
      <c r="AG19" s="81"/>
      <c r="AH19" s="81"/>
      <c r="AI19" s="81"/>
    </row>
    <row r="20" spans="1:35">
      <c r="A20" s="14"/>
      <c r="B20" s="91"/>
      <c r="C20" s="91"/>
      <c r="D20" s="92"/>
      <c r="E20" s="93"/>
      <c r="F20" s="94"/>
      <c r="G20" s="95"/>
      <c r="H20" s="75"/>
      <c r="I20" s="75"/>
      <c r="J20" s="75"/>
      <c r="K20" s="75"/>
      <c r="L20" s="48">
        <f t="shared" si="5"/>
        <v>0</v>
      </c>
      <c r="M20" s="14" t="str">
        <f t="shared" si="0"/>
        <v>ต้องปรับปรุง</v>
      </c>
      <c r="N20" s="77"/>
      <c r="O20" s="48">
        <f t="shared" si="9"/>
        <v>0</v>
      </c>
      <c r="P20" s="49">
        <f t="shared" si="10"/>
        <v>0</v>
      </c>
      <c r="Q20" s="49">
        <f t="shared" si="11"/>
        <v>0</v>
      </c>
      <c r="R20" s="98"/>
      <c r="S20" s="13"/>
      <c r="T20" s="1"/>
      <c r="U20" s="79" t="s">
        <v>88</v>
      </c>
      <c r="V20" s="80" t="s">
        <v>88</v>
      </c>
      <c r="W20" s="80" t="s">
        <v>88</v>
      </c>
      <c r="X20" s="80" t="s">
        <v>88</v>
      </c>
      <c r="Z20" s="83">
        <f t="shared" si="4"/>
        <v>0</v>
      </c>
      <c r="AB20" s="47"/>
      <c r="AC20" s="72"/>
      <c r="AD20" s="72"/>
      <c r="AE20" s="81"/>
      <c r="AF20" s="81"/>
      <c r="AG20" s="81"/>
      <c r="AH20" s="81"/>
      <c r="AI20" s="81"/>
    </row>
    <row r="21" spans="1:35">
      <c r="A21" s="13"/>
      <c r="B21" s="91"/>
      <c r="C21" s="91"/>
      <c r="D21" s="92"/>
      <c r="E21" s="93"/>
      <c r="F21" s="94"/>
      <c r="G21" s="95"/>
      <c r="H21" s="75"/>
      <c r="I21" s="75"/>
      <c r="J21" s="75"/>
      <c r="K21" s="75"/>
      <c r="L21" s="48">
        <f t="shared" si="5"/>
        <v>0</v>
      </c>
      <c r="M21" s="14" t="str">
        <f t="shared" si="0"/>
        <v>ต้องปรับปรุง</v>
      </c>
      <c r="N21" s="77"/>
      <c r="O21" s="48">
        <f t="shared" si="9"/>
        <v>0</v>
      </c>
      <c r="P21" s="49">
        <f t="shared" si="10"/>
        <v>0</v>
      </c>
      <c r="Q21" s="49">
        <f t="shared" si="11"/>
        <v>0</v>
      </c>
      <c r="R21" s="98"/>
      <c r="S21" s="13"/>
      <c r="T21" s="1"/>
      <c r="U21" s="79" t="s">
        <v>88</v>
      </c>
      <c r="V21" s="80" t="s">
        <v>88</v>
      </c>
      <c r="W21" s="80" t="s">
        <v>88</v>
      </c>
      <c r="X21" s="80" t="s">
        <v>88</v>
      </c>
      <c r="Z21" s="83">
        <f t="shared" si="4"/>
        <v>0</v>
      </c>
      <c r="AB21" s="47"/>
      <c r="AC21" s="72"/>
      <c r="AD21" s="72"/>
      <c r="AE21" s="81"/>
      <c r="AF21" s="81"/>
      <c r="AG21" s="81"/>
      <c r="AH21" s="81"/>
      <c r="AI21" s="81"/>
    </row>
    <row r="22" spans="1:35">
      <c r="A22" s="14"/>
      <c r="B22" s="91"/>
      <c r="C22" s="91"/>
      <c r="D22" s="92"/>
      <c r="E22" s="93"/>
      <c r="F22" s="94"/>
      <c r="G22" s="95"/>
      <c r="H22" s="75"/>
      <c r="I22" s="75"/>
      <c r="J22" s="75"/>
      <c r="K22" s="75"/>
      <c r="L22" s="48">
        <f t="shared" si="5"/>
        <v>0</v>
      </c>
      <c r="M22" s="14" t="str">
        <f t="shared" si="0"/>
        <v>ต้องปรับปรุง</v>
      </c>
      <c r="N22" s="77"/>
      <c r="O22" s="48">
        <f t="shared" si="9"/>
        <v>0</v>
      </c>
      <c r="P22" s="49">
        <f t="shared" si="10"/>
        <v>0</v>
      </c>
      <c r="Q22" s="49">
        <f t="shared" si="11"/>
        <v>0</v>
      </c>
      <c r="R22" s="98"/>
      <c r="S22" s="13"/>
      <c r="T22" s="1"/>
      <c r="U22" s="79" t="s">
        <v>88</v>
      </c>
      <c r="V22" s="80" t="s">
        <v>88</v>
      </c>
      <c r="W22" s="80" t="s">
        <v>88</v>
      </c>
      <c r="X22" s="80" t="s">
        <v>88</v>
      </c>
      <c r="Z22" s="83">
        <f t="shared" si="4"/>
        <v>0</v>
      </c>
      <c r="AB22" s="47"/>
      <c r="AC22" s="72"/>
      <c r="AD22" s="72"/>
      <c r="AE22" s="81"/>
      <c r="AF22" s="81"/>
      <c r="AG22" s="81"/>
      <c r="AH22" s="81"/>
      <c r="AI22" s="81"/>
    </row>
    <row r="23" spans="1:35">
      <c r="A23" s="13"/>
      <c r="B23" s="91"/>
      <c r="C23" s="91"/>
      <c r="D23" s="92"/>
      <c r="E23" s="93"/>
      <c r="F23" s="94"/>
      <c r="G23" s="95"/>
      <c r="H23" s="75"/>
      <c r="I23" s="75"/>
      <c r="J23" s="75"/>
      <c r="K23" s="75"/>
      <c r="L23" s="48">
        <f t="shared" ref="L23" si="12">(H23+I23+J23+K23)/2</f>
        <v>0</v>
      </c>
      <c r="M23" s="14" t="str">
        <f t="shared" ref="M23" si="13">IF(L23&lt;65,"ต้องปรับปรุง",IF(AND(L23 &gt; 64,L23 &lt; 75),"พอใช้",IF(AND(L23&gt;74,L23&lt;85),"ดี",IF(AND(L23&gt;84,L23&lt;95),"ดีมาก",IF(L23&gt;94,"ดีเด่น","")))))</f>
        <v>ต้องปรับปรุง</v>
      </c>
      <c r="N23" s="77"/>
      <c r="O23" s="48">
        <f t="shared" ref="O23" si="14">G23*N23</f>
        <v>0</v>
      </c>
      <c r="P23" s="49">
        <f t="shared" ref="P23" si="15">CEILING(O23,10)</f>
        <v>0</v>
      </c>
      <c r="Q23" s="49">
        <f t="shared" ref="Q23" si="16">G23+P23</f>
        <v>0</v>
      </c>
      <c r="R23" s="98"/>
      <c r="S23" s="13"/>
      <c r="T23" s="1"/>
      <c r="U23" s="79" t="s">
        <v>88</v>
      </c>
      <c r="V23" s="80" t="s">
        <v>88</v>
      </c>
      <c r="W23" s="80" t="s">
        <v>88</v>
      </c>
      <c r="X23" s="80" t="s">
        <v>88</v>
      </c>
      <c r="Z23" s="83">
        <f t="shared" si="4"/>
        <v>0</v>
      </c>
      <c r="AB23" s="47"/>
      <c r="AC23" s="72"/>
      <c r="AD23" s="72"/>
      <c r="AE23" s="81"/>
      <c r="AF23" s="81"/>
      <c r="AG23" s="81"/>
      <c r="AH23" s="81"/>
      <c r="AI23" s="81"/>
    </row>
    <row r="24" spans="1:35" ht="21.6" thickBot="1">
      <c r="F24" s="135" t="s">
        <v>95</v>
      </c>
      <c r="G24" s="46">
        <f>SUM(G12:G23)</f>
        <v>0</v>
      </c>
      <c r="H24" s="54"/>
      <c r="I24" s="54"/>
      <c r="J24" s="54"/>
      <c r="K24" s="54"/>
      <c r="L24" s="8"/>
      <c r="M24" s="10"/>
      <c r="O24" s="8"/>
      <c r="P24" s="9">
        <f>SUM(P12:P23)</f>
        <v>0</v>
      </c>
      <c r="Q24" s="2"/>
      <c r="R24" s="2"/>
      <c r="S24" s="10"/>
      <c r="T24" s="11"/>
    </row>
    <row r="25" spans="1:35" ht="21.6" thickTop="1">
      <c r="F25" s="135" t="s">
        <v>21</v>
      </c>
      <c r="G25" s="12">
        <f>G24*4/100</f>
        <v>0</v>
      </c>
      <c r="H25" s="54"/>
      <c r="I25" s="54"/>
      <c r="J25" s="54"/>
      <c r="K25" s="54"/>
      <c r="L25" s="8"/>
      <c r="M25" s="10"/>
      <c r="O25" s="8"/>
      <c r="Q25" s="2"/>
      <c r="R25" s="2"/>
      <c r="S25" s="10"/>
      <c r="T25" s="11"/>
    </row>
    <row r="26" spans="1:35" ht="22.8">
      <c r="F26" s="135" t="s">
        <v>96</v>
      </c>
      <c r="G26" s="5">
        <f>P24</f>
        <v>0</v>
      </c>
      <c r="H26" s="54"/>
      <c r="I26" s="54"/>
      <c r="J26" s="54"/>
      <c r="K26" s="54"/>
      <c r="L26" s="8"/>
      <c r="M26" s="10"/>
      <c r="O26" s="8"/>
      <c r="Q26" s="2"/>
      <c r="R26" s="2"/>
      <c r="S26" s="100" t="s">
        <v>57</v>
      </c>
      <c r="T26" s="100"/>
      <c r="U26" s="100"/>
      <c r="V26" s="100"/>
      <c r="W26" s="52"/>
    </row>
    <row r="27" spans="1:35" s="6" customFormat="1" ht="24" thickBot="1">
      <c r="E27" s="11"/>
      <c r="F27" s="136" t="s">
        <v>3</v>
      </c>
      <c r="G27" s="50">
        <f>G25-G26</f>
        <v>0</v>
      </c>
      <c r="H27" s="55"/>
      <c r="I27" s="55"/>
      <c r="J27" s="55"/>
      <c r="K27" s="55"/>
      <c r="L27" s="8"/>
      <c r="M27" s="10"/>
      <c r="O27" s="8"/>
      <c r="P27" s="7"/>
      <c r="S27" s="101" t="s">
        <v>58</v>
      </c>
      <c r="T27" s="101"/>
      <c r="U27" s="101"/>
      <c r="V27" s="101"/>
      <c r="W27" s="51"/>
      <c r="X27" s="2"/>
    </row>
    <row r="28" spans="1:35" ht="21.6" thickTop="1">
      <c r="S28" s="101" t="s">
        <v>59</v>
      </c>
      <c r="T28" s="101"/>
      <c r="U28" s="101"/>
      <c r="V28" s="101"/>
      <c r="W28" s="51"/>
    </row>
    <row r="29" spans="1:35" ht="21">
      <c r="S29" s="101" t="s">
        <v>60</v>
      </c>
      <c r="T29" s="101"/>
      <c r="U29" s="101"/>
      <c r="V29" s="101"/>
      <c r="W29" s="51"/>
    </row>
    <row r="30" spans="1:35" ht="21">
      <c r="S30" s="101" t="s">
        <v>61</v>
      </c>
      <c r="T30" s="101"/>
      <c r="U30" s="101"/>
      <c r="V30" s="101"/>
      <c r="W30" s="51"/>
    </row>
  </sheetData>
  <autoFilter ref="A1:AI30" xr:uid="{00000000-0001-0000-0000-000000000000}"/>
  <mergeCells count="32">
    <mergeCell ref="Q5:Q8"/>
    <mergeCell ref="M5:M8"/>
    <mergeCell ref="T5:T8"/>
    <mergeCell ref="U5:X5"/>
    <mergeCell ref="U6:X6"/>
    <mergeCell ref="S5:S8"/>
    <mergeCell ref="G5:G8"/>
    <mergeCell ref="L5:L8"/>
    <mergeCell ref="O5:O8"/>
    <mergeCell ref="H5:I5"/>
    <mergeCell ref="J5:K5"/>
    <mergeCell ref="S28:V28"/>
    <mergeCell ref="S29:V29"/>
    <mergeCell ref="S30:V30"/>
    <mergeCell ref="S4:T4"/>
    <mergeCell ref="A1:X1"/>
    <mergeCell ref="A2:X2"/>
    <mergeCell ref="H3:T3"/>
    <mergeCell ref="H4:M4"/>
    <mergeCell ref="N4:Q4"/>
    <mergeCell ref="P5:P8"/>
    <mergeCell ref="F5:F8"/>
    <mergeCell ref="A5:A8"/>
    <mergeCell ref="B5:B8"/>
    <mergeCell ref="C5:C8"/>
    <mergeCell ref="D5:D8"/>
    <mergeCell ref="E5:E8"/>
    <mergeCell ref="H10:I10"/>
    <mergeCell ref="J10:K10"/>
    <mergeCell ref="U10:X10"/>
    <mergeCell ref="S26:V26"/>
    <mergeCell ref="S27:V27"/>
  </mergeCells>
  <printOptions horizontalCentered="1"/>
  <pageMargins left="0.15748031496062992" right="0.19685039370078741" top="0.47244094488188981" bottom="0.15748031496062992" header="0.23622047244094491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"/>
  <sheetViews>
    <sheetView topLeftCell="A3" zoomScale="90" zoomScaleNormal="90" workbookViewId="0">
      <selection activeCell="F12" sqref="F12"/>
    </sheetView>
  </sheetViews>
  <sheetFormatPr defaultColWidth="9" defaultRowHeight="23.4"/>
  <cols>
    <col min="1" max="1" width="5.6640625" style="17" customWidth="1"/>
    <col min="2" max="2" width="36.6640625" style="17" customWidth="1"/>
    <col min="3" max="3" width="20.6640625" style="17" bestFit="1" customWidth="1"/>
    <col min="4" max="4" width="15" style="17" customWidth="1"/>
    <col min="5" max="5" width="20.6640625" style="17" bestFit="1" customWidth="1"/>
    <col min="6" max="6" width="10.6640625" style="17" customWidth="1"/>
    <col min="7" max="8" width="9.109375" style="17" customWidth="1"/>
    <col min="9" max="9" width="10.109375" style="17" customWidth="1"/>
    <col min="10" max="10" width="13" style="17" customWidth="1"/>
    <col min="11" max="16384" width="9" style="17"/>
  </cols>
  <sheetData>
    <row r="2" spans="1:17" ht="27">
      <c r="A2" s="128" t="s">
        <v>31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7" ht="27">
      <c r="A3" s="128" t="s">
        <v>54</v>
      </c>
      <c r="B3" s="128"/>
      <c r="C3" s="128"/>
      <c r="D3" s="128"/>
      <c r="E3" s="128"/>
      <c r="F3" s="128"/>
      <c r="G3" s="128"/>
      <c r="H3" s="128"/>
      <c r="I3" s="128"/>
      <c r="J3" s="128"/>
      <c r="K3" s="18"/>
      <c r="L3" s="18"/>
      <c r="M3" s="18"/>
      <c r="N3" s="18"/>
      <c r="O3" s="18"/>
      <c r="P3" s="18"/>
      <c r="Q3" s="18"/>
    </row>
    <row r="4" spans="1:17" ht="27">
      <c r="A4" s="128" t="s">
        <v>32</v>
      </c>
      <c r="B4" s="128"/>
      <c r="C4" s="128"/>
      <c r="D4" s="128"/>
      <c r="E4" s="128"/>
      <c r="F4" s="128"/>
      <c r="G4" s="128"/>
      <c r="H4" s="128"/>
      <c r="I4" s="128"/>
      <c r="J4" s="128"/>
    </row>
    <row r="6" spans="1:17" ht="27">
      <c r="A6" s="19"/>
      <c r="B6" s="19"/>
      <c r="C6" s="20" t="s">
        <v>33</v>
      </c>
      <c r="D6" s="20" t="s">
        <v>34</v>
      </c>
      <c r="E6" s="21" t="s">
        <v>35</v>
      </c>
      <c r="F6" s="129" t="s">
        <v>56</v>
      </c>
      <c r="G6" s="130"/>
      <c r="H6" s="130"/>
      <c r="I6" s="130"/>
      <c r="J6" s="131"/>
    </row>
    <row r="7" spans="1:17" ht="27">
      <c r="A7" s="22" t="s">
        <v>36</v>
      </c>
      <c r="B7" s="22" t="s">
        <v>37</v>
      </c>
      <c r="C7" s="23" t="s">
        <v>38</v>
      </c>
      <c r="D7" s="23" t="s">
        <v>55</v>
      </c>
      <c r="E7" s="24" t="s">
        <v>39</v>
      </c>
      <c r="F7" s="132" t="s">
        <v>40</v>
      </c>
      <c r="G7" s="133"/>
      <c r="H7" s="133"/>
      <c r="I7" s="133"/>
      <c r="J7" s="134"/>
    </row>
    <row r="8" spans="1:17" ht="27">
      <c r="A8" s="25"/>
      <c r="B8" s="25"/>
      <c r="C8" s="23" t="s">
        <v>55</v>
      </c>
      <c r="D8" s="23" t="s">
        <v>40</v>
      </c>
      <c r="E8" s="23" t="s">
        <v>40</v>
      </c>
      <c r="F8" s="23" t="s">
        <v>41</v>
      </c>
      <c r="G8" s="24" t="s">
        <v>42</v>
      </c>
      <c r="H8" s="20" t="s">
        <v>43</v>
      </c>
      <c r="I8" s="26" t="s">
        <v>44</v>
      </c>
      <c r="J8" s="23" t="s">
        <v>45</v>
      </c>
    </row>
    <row r="9" spans="1:17" ht="27">
      <c r="A9" s="25"/>
      <c r="B9" s="25"/>
      <c r="C9" s="23" t="s">
        <v>46</v>
      </c>
      <c r="D9" s="23"/>
      <c r="E9" s="23"/>
      <c r="F9" s="23" t="s">
        <v>47</v>
      </c>
      <c r="G9" s="24" t="s">
        <v>48</v>
      </c>
      <c r="H9" s="23" t="s">
        <v>49</v>
      </c>
      <c r="I9" s="26" t="s">
        <v>50</v>
      </c>
      <c r="J9" s="23" t="s">
        <v>51</v>
      </c>
    </row>
    <row r="10" spans="1:17" ht="27">
      <c r="A10" s="25"/>
      <c r="B10" s="25"/>
      <c r="C10" s="23"/>
      <c r="D10" s="23"/>
      <c r="E10" s="23"/>
      <c r="F10" s="23"/>
      <c r="G10" s="24"/>
      <c r="H10" s="23"/>
      <c r="I10" s="26"/>
      <c r="J10" s="23"/>
    </row>
    <row r="11" spans="1:17">
      <c r="A11" s="27"/>
      <c r="B11" s="28"/>
      <c r="C11" s="29"/>
      <c r="D11" s="30"/>
      <c r="E11" s="31"/>
      <c r="F11" s="32"/>
      <c r="G11" s="33"/>
      <c r="H11" s="32"/>
      <c r="I11" s="33"/>
      <c r="J11" s="32"/>
    </row>
    <row r="12" spans="1:17">
      <c r="A12" s="34"/>
      <c r="B12" s="35"/>
      <c r="C12" s="36"/>
      <c r="D12" s="37"/>
      <c r="E12" s="38"/>
      <c r="F12" s="39"/>
      <c r="G12" s="40"/>
      <c r="H12" s="39"/>
      <c r="I12" s="40"/>
      <c r="J12" s="39"/>
    </row>
    <row r="13" spans="1:17" ht="27">
      <c r="A13" s="126" t="s">
        <v>52</v>
      </c>
      <c r="B13" s="127"/>
      <c r="C13" s="41"/>
      <c r="D13" s="42"/>
      <c r="E13" s="43"/>
      <c r="F13" s="44"/>
      <c r="G13" s="45"/>
      <c r="H13" s="44"/>
      <c r="I13" s="45"/>
      <c r="J13" s="44"/>
    </row>
  </sheetData>
  <mergeCells count="6">
    <mergeCell ref="A13:B13"/>
    <mergeCell ref="A2:J2"/>
    <mergeCell ref="A3:J3"/>
    <mergeCell ref="A4:J4"/>
    <mergeCell ref="F6:J6"/>
    <mergeCell ref="F7:J7"/>
  </mergeCells>
  <pageMargins left="0.54" right="0.35433070866141736" top="0.51181102362204722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ลค.</vt:lpstr>
      <vt:lpstr>สลค.</vt:lpstr>
      <vt:lpstr>Sheet2</vt:lpstr>
      <vt:lpstr>Sheet3</vt:lpstr>
      <vt:lpstr>ลค.!Print_Titles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nungruthai notta</cp:lastModifiedBy>
  <cp:lastPrinted>2025-08-21T03:17:18Z</cp:lastPrinted>
  <dcterms:created xsi:type="dcterms:W3CDTF">2012-08-29T06:33:51Z</dcterms:created>
  <dcterms:modified xsi:type="dcterms:W3CDTF">2026-08-14T03:59:10Z</dcterms:modified>
</cp:coreProperties>
</file>